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radley\Google Drive\Lab\Interlab\ILS data\"/>
    </mc:Choice>
  </mc:AlternateContent>
  <bookViews>
    <workbookView xWindow="0" yWindow="0" windowWidth="20430" windowHeight="76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" i="1" l="1"/>
  <c r="S15" i="1"/>
  <c r="T12" i="1"/>
  <c r="S12" i="1"/>
  <c r="S9" i="1"/>
  <c r="T9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N7" i="1"/>
  <c r="N6" i="1"/>
  <c r="N5" i="1"/>
  <c r="N4" i="1"/>
  <c r="N3" i="1"/>
  <c r="M7" i="1"/>
  <c r="M6" i="1"/>
  <c r="M5" i="1"/>
  <c r="M4" i="1"/>
  <c r="M3" i="1"/>
</calcChain>
</file>

<file path=xl/sharedStrings.xml><?xml version="1.0" encoding="utf-8"?>
<sst xmlns="http://schemas.openxmlformats.org/spreadsheetml/2006/main" count="55" uniqueCount="38">
  <si>
    <t>Positive</t>
  </si>
  <si>
    <t>Negative</t>
  </si>
  <si>
    <t>Device 1</t>
  </si>
  <si>
    <t>Device 2</t>
  </si>
  <si>
    <t>Device 3</t>
  </si>
  <si>
    <t>Well Number</t>
  </si>
  <si>
    <t>IC</t>
  </si>
  <si>
    <t>IA</t>
  </si>
  <si>
    <t>IB</t>
  </si>
  <si>
    <t>RA</t>
  </si>
  <si>
    <t>RB</t>
  </si>
  <si>
    <t>RC</t>
  </si>
  <si>
    <t>D1A</t>
  </si>
  <si>
    <t>D2A</t>
  </si>
  <si>
    <t>D3A</t>
  </si>
  <si>
    <t>D1B</t>
  </si>
  <si>
    <t>D1C</t>
  </si>
  <si>
    <t>D2B</t>
  </si>
  <si>
    <t>D2C</t>
  </si>
  <si>
    <t>D3B</t>
  </si>
  <si>
    <t>D3C</t>
  </si>
  <si>
    <t>Technnical Replicate Key</t>
  </si>
  <si>
    <t>Biological Replicates Key</t>
  </si>
  <si>
    <t>Biological replicates</t>
  </si>
  <si>
    <t>I20270</t>
  </si>
  <si>
    <t>R0040</t>
  </si>
  <si>
    <t>D1</t>
  </si>
  <si>
    <t>D2</t>
  </si>
  <si>
    <t>D3</t>
  </si>
  <si>
    <t>Average</t>
  </si>
  <si>
    <t>SD</t>
  </si>
  <si>
    <t>Technical replicates</t>
  </si>
  <si>
    <t>I20270A</t>
  </si>
  <si>
    <t>I20270B</t>
  </si>
  <si>
    <t>I20270C</t>
  </si>
  <si>
    <t>R0040A</t>
  </si>
  <si>
    <t>R0040B</t>
  </si>
  <si>
    <t>R0040C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</si>
</sst>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2" borderId="2" xfId="0" applyFill="1" applyBorder="1"/>
    <xf numFmtId="0" fontId="0" fillId="3" borderId="3" xfId="0" applyFill="1" applyBorder="1"/>
    <xf numFmtId="0" fontId="0" fillId="4" borderId="4" xfId="0" applyFill="1" applyBorder="1"/>
    <xf numFmtId="0" fontId="0" fillId="4" borderId="3" xfId="0" applyFill="1" applyBorder="1"/>
    <xf numFmtId="0" fontId="0" fillId="3" borderId="4" xfId="0" applyFill="1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5" borderId="5" xfId="0" applyFill="1" applyBorder="1"/>
    <xf numFmtId="0" fontId="0" fillId="5" borderId="6" xfId="0" applyFill="1" applyBorder="1"/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tabSelected="1" workbookViewId="0">
      <selection activeCell="K15" sqref="K15"/>
    </sheetView>
  </sheetViews>
  <sheetFormatPr defaultRowHeight="15" x14ac:dyDescent="0.25"/>
  <cols>
    <col min="1" max="1" width="12.85546875" bestFit="1" customWidth="1"/>
    <col min="12" max="12" width="9.140625" customWidth="1"/>
  </cols>
  <sheetData>
    <row r="1" spans="1:20" ht="15.75" thickBot="1" x14ac:dyDescent="0.3">
      <c r="A1" t="s">
        <v>5</v>
      </c>
      <c r="B1">
        <v>19</v>
      </c>
      <c r="C1">
        <v>29</v>
      </c>
      <c r="D1">
        <v>32</v>
      </c>
      <c r="E1">
        <v>41</v>
      </c>
      <c r="F1">
        <v>52</v>
      </c>
      <c r="G1">
        <v>62</v>
      </c>
      <c r="H1">
        <v>69</v>
      </c>
      <c r="I1">
        <v>74</v>
      </c>
      <c r="J1">
        <v>81</v>
      </c>
      <c r="L1" s="25" t="s">
        <v>23</v>
      </c>
      <c r="M1" s="26"/>
      <c r="N1" s="27"/>
      <c r="P1" s="25" t="s">
        <v>31</v>
      </c>
      <c r="Q1" s="26"/>
      <c r="R1" s="27"/>
    </row>
    <row r="2" spans="1:20" ht="15.75" thickBot="1" x14ac:dyDescent="0.3">
      <c r="A2" t="s">
        <v>0</v>
      </c>
      <c r="B2" s="5">
        <v>69861.525037407497</v>
      </c>
      <c r="C2" s="6">
        <v>67334.4504234794</v>
      </c>
      <c r="D2" s="7">
        <v>73706.707358832296</v>
      </c>
      <c r="E2" s="4">
        <v>74691.858203880198</v>
      </c>
      <c r="F2" s="2">
        <v>71165.586699256601</v>
      </c>
      <c r="G2" s="3">
        <v>47624.713501875201</v>
      </c>
      <c r="H2" s="2">
        <v>71824.387444003907</v>
      </c>
      <c r="I2" s="4">
        <v>60445.218194314002</v>
      </c>
      <c r="J2" s="3">
        <v>68499.918529389193</v>
      </c>
      <c r="L2" s="12"/>
      <c r="M2" s="15" t="s">
        <v>29</v>
      </c>
      <c r="N2" s="15" t="s">
        <v>30</v>
      </c>
      <c r="P2" s="12"/>
      <c r="Q2" s="15" t="s">
        <v>29</v>
      </c>
      <c r="R2" s="15" t="s">
        <v>30</v>
      </c>
    </row>
    <row r="3" spans="1:20" x14ac:dyDescent="0.25">
      <c r="L3" s="13" t="s">
        <v>24</v>
      </c>
      <c r="M3" s="11">
        <f>AVERAGE(B2:D2)</f>
        <v>70300.894273239726</v>
      </c>
      <c r="N3" s="11">
        <f>STDEV(B2:D2)</f>
        <v>3208.7690173312758</v>
      </c>
      <c r="P3" s="13" t="s">
        <v>32</v>
      </c>
      <c r="Q3" s="11">
        <f>AVERAGE(C2,G2,J2)</f>
        <v>61153.027484914601</v>
      </c>
      <c r="R3" s="11">
        <f>STDEV(C2,G2,J2)</f>
        <v>11730.346899996095</v>
      </c>
    </row>
    <row r="4" spans="1:20" ht="15.75" thickBot="1" x14ac:dyDescent="0.3">
      <c r="A4" t="s">
        <v>5</v>
      </c>
      <c r="B4">
        <v>18</v>
      </c>
      <c r="C4">
        <v>23</v>
      </c>
      <c r="D4">
        <v>38</v>
      </c>
      <c r="E4">
        <v>51</v>
      </c>
      <c r="F4">
        <v>56</v>
      </c>
      <c r="G4">
        <v>64</v>
      </c>
      <c r="H4">
        <v>71</v>
      </c>
      <c r="I4">
        <v>78</v>
      </c>
      <c r="J4">
        <v>79</v>
      </c>
      <c r="L4" s="13" t="s">
        <v>25</v>
      </c>
      <c r="M4" s="11">
        <f>AVERAGE(B5:D5)</f>
        <v>1487.22717414007</v>
      </c>
      <c r="N4" s="11">
        <f>STDEV(B5:D5)</f>
        <v>367.63300631199365</v>
      </c>
      <c r="P4" s="13" t="s">
        <v>33</v>
      </c>
      <c r="Q4" s="11">
        <f>AVERAGE(D2,E2,I2)</f>
        <v>69614.594585675499</v>
      </c>
      <c r="R4" s="11">
        <f>STDEV(D2,E2,I2)</f>
        <v>7956.1754695153522</v>
      </c>
    </row>
    <row r="5" spans="1:20" ht="15.75" thickBot="1" x14ac:dyDescent="0.3">
      <c r="A5" t="s">
        <v>1</v>
      </c>
      <c r="B5" s="5">
        <v>1088.4007064298601</v>
      </c>
      <c r="C5" s="8">
        <v>1812.56544053574</v>
      </c>
      <c r="D5" s="9">
        <v>1560.71537545461</v>
      </c>
      <c r="E5" s="2">
        <v>1590.5556975677</v>
      </c>
      <c r="F5" s="3">
        <v>1832.36021753314</v>
      </c>
      <c r="G5" s="4">
        <v>1569.58785458382</v>
      </c>
      <c r="H5" s="2">
        <v>1370.9724552682001</v>
      </c>
      <c r="I5" s="3">
        <v>1485.4851907270199</v>
      </c>
      <c r="J5" s="4">
        <v>1667.58658360807</v>
      </c>
      <c r="L5" s="13" t="s">
        <v>26</v>
      </c>
      <c r="M5" s="11">
        <f>AVERAGE(B8:D8)</f>
        <v>1075.1927709536942</v>
      </c>
      <c r="N5" s="11">
        <f>STDEV(B8:D8)</f>
        <v>599.17231318783172</v>
      </c>
      <c r="P5" s="13" t="s">
        <v>34</v>
      </c>
      <c r="Q5" s="11">
        <f>AVERAGE(B2,F2,H2)</f>
        <v>70950.49972688932</v>
      </c>
      <c r="R5" s="11">
        <f>STDEV(B2,F2,H2)</f>
        <v>998.95145581201825</v>
      </c>
    </row>
    <row r="6" spans="1:20" x14ac:dyDescent="0.25">
      <c r="L6" s="13" t="s">
        <v>27</v>
      </c>
      <c r="M6" s="11">
        <f>AVERAGE(B11:D11)</f>
        <v>26958.186416750134</v>
      </c>
      <c r="N6" s="11">
        <f>STDEV(B11:D11)</f>
        <v>3368.0541121215538</v>
      </c>
      <c r="P6" s="13" t="s">
        <v>35</v>
      </c>
      <c r="Q6" s="11">
        <f>AVERAGE(D5,F5,I5)</f>
        <v>1626.1869279049233</v>
      </c>
      <c r="R6" s="11">
        <f>STDEV(D5,F5,I5)</f>
        <v>182.47044744458549</v>
      </c>
    </row>
    <row r="7" spans="1:20" ht="15.75" thickBot="1" x14ac:dyDescent="0.3">
      <c r="A7" t="s">
        <v>5</v>
      </c>
      <c r="B7">
        <v>14</v>
      </c>
      <c r="C7">
        <v>22</v>
      </c>
      <c r="D7" s="1">
        <v>27</v>
      </c>
      <c r="E7">
        <v>33</v>
      </c>
      <c r="F7" s="1">
        <v>44</v>
      </c>
      <c r="G7">
        <v>53</v>
      </c>
      <c r="H7">
        <v>63</v>
      </c>
      <c r="I7">
        <v>77</v>
      </c>
      <c r="J7">
        <v>80</v>
      </c>
      <c r="L7" s="14" t="s">
        <v>28</v>
      </c>
      <c r="M7" s="12">
        <f>AVERAGE(B14:D14)</f>
        <v>1712.0199258297134</v>
      </c>
      <c r="N7" s="12">
        <f>STDEV(B14:D14)</f>
        <v>85.377170737031918</v>
      </c>
      <c r="P7" s="13" t="s">
        <v>36</v>
      </c>
      <c r="Q7" s="11">
        <f>AVERAGE(C5,G5,J5)</f>
        <v>1683.2466262425432</v>
      </c>
      <c r="R7" s="11">
        <f>STDEV(C5,G5,J5)</f>
        <v>122.24342321875974</v>
      </c>
    </row>
    <row r="8" spans="1:20" ht="15.75" thickBot="1" x14ac:dyDescent="0.3">
      <c r="A8" t="s">
        <v>2</v>
      </c>
      <c r="B8" s="5">
        <v>1635.47131464568</v>
      </c>
      <c r="C8" s="8">
        <v>443.523378065923</v>
      </c>
      <c r="D8" s="9">
        <v>1146.5836201494801</v>
      </c>
      <c r="E8" s="2">
        <v>1269.52870589802</v>
      </c>
      <c r="F8" s="3">
        <v>1157.44170966209</v>
      </c>
      <c r="G8" s="2">
        <v>1400.4771076408299</v>
      </c>
      <c r="H8" s="4">
        <v>820.73032804786999</v>
      </c>
      <c r="I8" s="3">
        <v>757.60688152498005</v>
      </c>
      <c r="J8" s="4">
        <v>1808.1119622835499</v>
      </c>
      <c r="P8" s="13" t="s">
        <v>37</v>
      </c>
      <c r="Q8" s="11">
        <f>AVERAGE(B5,E5,H5)</f>
        <v>1349.9762864219201</v>
      </c>
      <c r="R8" s="11">
        <f>STDEV(B5,E5,H5)</f>
        <v>251.73505538725954</v>
      </c>
      <c r="S8" s="16" t="s">
        <v>29</v>
      </c>
      <c r="T8" s="17" t="s">
        <v>30</v>
      </c>
    </row>
    <row r="9" spans="1:20" x14ac:dyDescent="0.25">
      <c r="P9" s="13" t="s">
        <v>12</v>
      </c>
      <c r="Q9" s="18">
        <f>AVERAGE(D8,F8,I8)</f>
        <v>1020.5440704455168</v>
      </c>
      <c r="R9" s="18">
        <f>STDEV(D8,F8,I8)</f>
        <v>227.77499536832622</v>
      </c>
      <c r="S9" s="22">
        <f>AVERAGE(Q9:Q11)</f>
        <v>1159.9416675464915</v>
      </c>
      <c r="T9" s="19">
        <f>STDEV(B8:J8)</f>
        <v>433.94948709141448</v>
      </c>
    </row>
    <row r="10" spans="1:20" ht="15.75" thickBot="1" x14ac:dyDescent="0.3">
      <c r="A10" t="s">
        <v>5</v>
      </c>
      <c r="B10">
        <v>15</v>
      </c>
      <c r="C10">
        <v>21</v>
      </c>
      <c r="D10" s="1">
        <v>26</v>
      </c>
      <c r="E10">
        <v>34</v>
      </c>
      <c r="F10">
        <v>40</v>
      </c>
      <c r="G10">
        <v>46</v>
      </c>
      <c r="H10">
        <v>54</v>
      </c>
      <c r="I10">
        <v>59</v>
      </c>
      <c r="J10">
        <v>76</v>
      </c>
      <c r="P10" s="13" t="s">
        <v>15</v>
      </c>
      <c r="Q10" s="11">
        <f>AVERAGE(C8,H8,J8)</f>
        <v>1024.1218894657811</v>
      </c>
      <c r="R10" s="11">
        <f>STDEV(C8,H8,J8)</f>
        <v>704.66417284141698</v>
      </c>
      <c r="S10" s="23"/>
      <c r="T10" s="20"/>
    </row>
    <row r="11" spans="1:20" ht="15.75" thickBot="1" x14ac:dyDescent="0.3">
      <c r="A11" t="s">
        <v>3</v>
      </c>
      <c r="B11" s="5">
        <v>23750.6253401631</v>
      </c>
      <c r="C11" s="8">
        <v>30466.5541694163</v>
      </c>
      <c r="D11" s="9">
        <v>26657.379740671</v>
      </c>
      <c r="E11" s="2">
        <v>32297.566051556802</v>
      </c>
      <c r="F11" s="4">
        <v>28049.754133978498</v>
      </c>
      <c r="G11" s="3">
        <v>37457.164526667497</v>
      </c>
      <c r="H11" s="2">
        <v>23151.644751620301</v>
      </c>
      <c r="I11" s="4">
        <v>40153.268224515101</v>
      </c>
      <c r="J11" s="3">
        <v>28239.324586875598</v>
      </c>
      <c r="P11" s="13" t="s">
        <v>16</v>
      </c>
      <c r="Q11" s="12">
        <f>AVERAGE(B8,E8,G8)</f>
        <v>1435.1590427281765</v>
      </c>
      <c r="R11" s="12">
        <f>STDEV(B8,E8,G8)</f>
        <v>185.42013291526101</v>
      </c>
      <c r="S11" s="24"/>
      <c r="T11" s="21"/>
    </row>
    <row r="12" spans="1:20" x14ac:dyDescent="0.25">
      <c r="P12" s="13" t="s">
        <v>13</v>
      </c>
      <c r="Q12" s="18">
        <f>AVERAGE(D11,G11,J11)</f>
        <v>30784.622951404697</v>
      </c>
      <c r="R12" s="18">
        <f>STDEV(D11,G11,J11)</f>
        <v>5832.4733757914846</v>
      </c>
      <c r="S12" s="22">
        <f>AVERAGE(Q12:Q14)</f>
        <v>30024.809058384912</v>
      </c>
      <c r="T12" s="19">
        <f>STDEV(B11:J11)</f>
        <v>5790.296860481465</v>
      </c>
    </row>
    <row r="13" spans="1:20" ht="15.75" thickBot="1" x14ac:dyDescent="0.3">
      <c r="A13" t="s">
        <v>5</v>
      </c>
      <c r="B13">
        <v>16</v>
      </c>
      <c r="C13">
        <v>20</v>
      </c>
      <c r="D13">
        <v>30</v>
      </c>
      <c r="E13">
        <v>35</v>
      </c>
      <c r="F13">
        <v>39</v>
      </c>
      <c r="G13">
        <v>45</v>
      </c>
      <c r="H13">
        <v>55</v>
      </c>
      <c r="I13">
        <v>58</v>
      </c>
      <c r="J13">
        <v>75</v>
      </c>
      <c r="P13" s="13" t="s">
        <v>17</v>
      </c>
      <c r="Q13" s="11">
        <f>AVERAGE(C11,F11,I11)</f>
        <v>32889.858842636633</v>
      </c>
      <c r="R13" s="11">
        <f>STDEV(C11,F11,I11)</f>
        <v>6405.315565168763</v>
      </c>
      <c r="S13" s="23"/>
      <c r="T13" s="20"/>
    </row>
    <row r="14" spans="1:20" ht="15.75" thickBot="1" x14ac:dyDescent="0.3">
      <c r="A14" t="s">
        <v>4</v>
      </c>
      <c r="B14" s="5">
        <v>1706.95987802888</v>
      </c>
      <c r="C14" s="8">
        <v>1799.81458612911</v>
      </c>
      <c r="D14" s="9">
        <v>1629.2853133311501</v>
      </c>
      <c r="E14" s="2">
        <v>1748.3652191464701</v>
      </c>
      <c r="F14" s="4">
        <v>1192.33078643765</v>
      </c>
      <c r="G14" s="3">
        <v>2215.5552639604898</v>
      </c>
      <c r="H14" s="2">
        <v>2083.0774124047198</v>
      </c>
      <c r="I14" s="4">
        <v>2622.8831352883499</v>
      </c>
      <c r="J14" s="3">
        <v>1580.74426249249</v>
      </c>
      <c r="P14" s="13" t="s">
        <v>18</v>
      </c>
      <c r="Q14" s="12">
        <f>AVERAGE(B11,E11,H11)</f>
        <v>26399.945381113401</v>
      </c>
      <c r="R14" s="12">
        <f>STDEV(B11,E11,H11)</f>
        <v>5116.2624654813881</v>
      </c>
      <c r="S14" s="24"/>
      <c r="T14" s="21"/>
    </row>
    <row r="15" spans="1:20" x14ac:dyDescent="0.25">
      <c r="P15" s="13" t="s">
        <v>14</v>
      </c>
      <c r="Q15" s="18">
        <f>AVERAGE(D14,G14,J14)</f>
        <v>1808.5282799280433</v>
      </c>
      <c r="R15" s="18">
        <f>STDEV(D14,G14,J14)</f>
        <v>353.33027425065319</v>
      </c>
      <c r="S15" s="22">
        <f>AVERAGE(Q15:Q17)</f>
        <v>1842.1128730243679</v>
      </c>
      <c r="T15" s="19">
        <f>STDEV(B14:J14)</f>
        <v>414.09469200082947</v>
      </c>
    </row>
    <row r="16" spans="1:20" x14ac:dyDescent="0.25">
      <c r="B16" t="s">
        <v>21</v>
      </c>
      <c r="H16" t="s">
        <v>22</v>
      </c>
      <c r="P16" s="13" t="s">
        <v>19</v>
      </c>
      <c r="Q16" s="11">
        <f>AVERAGE(C14,F14,I14)</f>
        <v>1871.6761692850366</v>
      </c>
      <c r="R16" s="11">
        <f>STDEV(C14,F14,I14)</f>
        <v>717.97846141149796</v>
      </c>
      <c r="S16" s="23"/>
      <c r="T16" s="20"/>
    </row>
    <row r="17" spans="2:20" ht="15.75" thickBot="1" x14ac:dyDescent="0.3">
      <c r="B17" s="3" t="s">
        <v>7</v>
      </c>
      <c r="C17" s="3" t="s">
        <v>9</v>
      </c>
      <c r="D17" s="3" t="s">
        <v>12</v>
      </c>
      <c r="E17" s="3" t="s">
        <v>13</v>
      </c>
      <c r="F17" s="3" t="s">
        <v>14</v>
      </c>
      <c r="H17" s="10"/>
      <c r="P17" s="14" t="s">
        <v>20</v>
      </c>
      <c r="Q17" s="12">
        <f>AVERAGE(B14,E14,H14)</f>
        <v>1846.1341698600233</v>
      </c>
      <c r="R17" s="12">
        <f>STDEV(B14,E14,H14)</f>
        <v>206.24057726102822</v>
      </c>
      <c r="S17" s="24"/>
      <c r="T17" s="21"/>
    </row>
    <row r="18" spans="2:20" x14ac:dyDescent="0.25">
      <c r="B18" s="4" t="s">
        <v>8</v>
      </c>
      <c r="C18" s="4" t="s">
        <v>10</v>
      </c>
      <c r="D18" s="4" t="s">
        <v>15</v>
      </c>
      <c r="E18" s="4" t="s">
        <v>17</v>
      </c>
      <c r="F18" s="4" t="s">
        <v>19</v>
      </c>
    </row>
    <row r="19" spans="2:20" x14ac:dyDescent="0.25">
      <c r="B19" s="2" t="s">
        <v>6</v>
      </c>
      <c r="C19" s="2" t="s">
        <v>11</v>
      </c>
      <c r="D19" s="2" t="s">
        <v>16</v>
      </c>
      <c r="E19" s="2" t="s">
        <v>18</v>
      </c>
      <c r="F19" s="2" t="s">
        <v>20</v>
      </c>
    </row>
  </sheetData>
  <mergeCells count="8">
    <mergeCell ref="L1:N1"/>
    <mergeCell ref="P1:R1"/>
    <mergeCell ref="S9:S11"/>
    <mergeCell ref="T9:T11"/>
    <mergeCell ref="S12:S14"/>
    <mergeCell ref="T12:T14"/>
    <mergeCell ref="S15:S17"/>
    <mergeCell ref="T15:T17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Herring</dc:creator>
  <cp:lastModifiedBy>Bradley Brown</cp:lastModifiedBy>
  <dcterms:created xsi:type="dcterms:W3CDTF">2015-08-28T12:54:18Z</dcterms:created>
  <dcterms:modified xsi:type="dcterms:W3CDTF">2015-09-07T22:52:23Z</dcterms:modified>
</cp:coreProperties>
</file>